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firstSheet="2" activeTab="2"/>
  </bookViews>
  <sheets>
    <sheet name="0000000" sheetId="1" state="veryHidden" r:id="rId1"/>
    <sheet name="1000000" sheetId="2" state="veryHidden" r:id="rId2"/>
    <sheet name="HD tuong tu thuc hien" sheetId="3" r:id="rId3"/>
    <sheet name="HD dang thuc hien" sheetId="4" r:id="rId4"/>
  </sheets>
  <externalReferences>
    <externalReference r:id="rId7"/>
    <externalReference r:id="rId8"/>
    <externalReference r:id="rId9"/>
  </externalReferences>
  <definedNames>
    <definedName name="_xlnm.Print_Area" localSheetId="3">'HD dang thuc hien'!$A$1:$P$27</definedName>
    <definedName name="_xlnm.Print_Area" localSheetId="2">'HD tuong tu thuc hien'!$A$1:$Q$25</definedName>
    <definedName name="_xlnm.Print_Titles" localSheetId="3">'HD dang thuc hien'!$5:$6</definedName>
    <definedName name="_xlnm.Print_Titles" localSheetId="2">'HD tuong tu thuc hien'!$5:$6</definedName>
  </definedNames>
  <calcPr fullCalcOnLoad="1"/>
</workbook>
</file>

<file path=xl/comments3.xml><?xml version="1.0" encoding="utf-8"?>
<comments xmlns="http://schemas.openxmlformats.org/spreadsheetml/2006/main">
  <authors>
    <author>Tran Thi Chinh</author>
  </authors>
  <commentList>
    <comment ref="P8" authorId="0">
      <text>
        <r>
          <rPr>
            <b/>
            <sz val="9"/>
            <rFont val="Tahoma"/>
            <family val="2"/>
          </rPr>
          <t>Tran Thi Chinh:</t>
        </r>
        <r>
          <rPr>
            <sz val="9"/>
            <rFont val="Tahoma"/>
            <family val="2"/>
          </rPr>
          <t xml:space="preserve">
Gui ngay 19/11/2012</t>
        </r>
      </text>
    </comment>
  </commentList>
</comments>
</file>

<file path=xl/comments4.xml><?xml version="1.0" encoding="utf-8"?>
<comments xmlns="http://schemas.openxmlformats.org/spreadsheetml/2006/main">
  <authors>
    <author>Tran Thi Chinh</author>
  </authors>
  <commentList>
    <comment ref="O8" authorId="0">
      <text>
        <r>
          <rPr>
            <b/>
            <sz val="9"/>
            <rFont val="Tahoma"/>
            <family val="2"/>
          </rPr>
          <t>Tran Thi Chinh:</t>
        </r>
        <r>
          <rPr>
            <sz val="9"/>
            <rFont val="Tahoma"/>
            <family val="2"/>
          </rPr>
          <t xml:space="preserve">
Gui ngay 19/11/2012</t>
        </r>
      </text>
    </comment>
  </commentList>
</comments>
</file>

<file path=xl/sharedStrings.xml><?xml version="1.0" encoding="utf-8"?>
<sst xmlns="http://schemas.openxmlformats.org/spreadsheetml/2006/main" count="241" uniqueCount="102">
  <si>
    <t>TT</t>
  </si>
  <si>
    <t>I</t>
  </si>
  <si>
    <t>Starlight Sportwear</t>
  </si>
  <si>
    <t>Star Fashion</t>
  </si>
  <si>
    <t>Ghi chú</t>
  </si>
  <si>
    <t>ép cọc CT2-NTN</t>
  </si>
  <si>
    <t>ép cọc CT1-NTN</t>
  </si>
  <si>
    <t>ép cừ -CT2 NTN</t>
  </si>
  <si>
    <t>ép cọc - 9T1 - Xmai</t>
  </si>
  <si>
    <t>No.05 (ép cọc)</t>
  </si>
  <si>
    <t>Phùng Khoang</t>
  </si>
  <si>
    <t>Tổng cộng</t>
  </si>
  <si>
    <t>Hợp đồng 2008</t>
  </si>
  <si>
    <t>Nhà máy Compal</t>
  </si>
  <si>
    <t>Thi công ép cọc</t>
  </si>
  <si>
    <t>Cho thuê máy ép cọc</t>
  </si>
  <si>
    <t>Số HĐ</t>
  </si>
  <si>
    <t>Ngày ký HĐ</t>
  </si>
  <si>
    <t xml:space="preserve">178/BTXM-KD/2008 </t>
  </si>
  <si>
    <t xml:space="preserve">156/BTXM-KD/2008 </t>
  </si>
  <si>
    <t xml:space="preserve">208/BTXM-KD/2008 </t>
  </si>
  <si>
    <t xml:space="preserve">166/BTXM-KD/2008 </t>
  </si>
  <si>
    <t xml:space="preserve">15/HĐKT-XMT/2008 </t>
  </si>
  <si>
    <t xml:space="preserve">14/HĐKT-XMT/2008 </t>
  </si>
  <si>
    <t xml:space="preserve">30/HĐKT-XMT/2008 </t>
  </si>
  <si>
    <t xml:space="preserve">26B/HĐKT-XMT/2008 </t>
  </si>
  <si>
    <t xml:space="preserve">08/HĐKT-XMT/2008 </t>
  </si>
  <si>
    <t>Công ty CP Style Stone</t>
  </si>
  <si>
    <t>XMC - Chi nhánh Hà Đông</t>
  </si>
  <si>
    <t>XMC</t>
  </si>
  <si>
    <t>05.14/03/2012/HĐTC</t>
  </si>
  <si>
    <t>Công ty CP đào tạo Quốc tế</t>
  </si>
  <si>
    <t>29/2012/HĐXD-KTĐT</t>
  </si>
  <si>
    <t>Công ty CP phát triển thương mại Vinaconex</t>
  </si>
  <si>
    <t>Nơi lưu</t>
  </si>
  <si>
    <t>Mã kho</t>
  </si>
  <si>
    <t>QLDA</t>
  </si>
  <si>
    <t>QLDA28</t>
  </si>
  <si>
    <t>QTTH</t>
  </si>
  <si>
    <t>Kho</t>
  </si>
  <si>
    <t>Dãy</t>
  </si>
  <si>
    <t>Mã dự án và địa điểm lưu</t>
  </si>
  <si>
    <t>F</t>
  </si>
  <si>
    <t>QLDA13</t>
  </si>
  <si>
    <t>QLDA27</t>
  </si>
  <si>
    <t>QLDA15</t>
  </si>
  <si>
    <t>QLDA24; QLDA 26</t>
  </si>
  <si>
    <t>QLDA21; QLDA 80</t>
  </si>
  <si>
    <t>QLDA21; QLDA 80; QLDA 52</t>
  </si>
  <si>
    <t>x</t>
  </si>
  <si>
    <t>Ngày lưu</t>
  </si>
  <si>
    <t>Tình trạng HSCL</t>
  </si>
  <si>
    <t>Không có</t>
  </si>
  <si>
    <t>Giá trị 
hoàn thành (đồng)</t>
  </si>
  <si>
    <t>Giá trị 
quyết toán (đồng)</t>
  </si>
  <si>
    <t>Chưa có</t>
  </si>
  <si>
    <t>Đang thi công</t>
  </si>
  <si>
    <t>Mss Nhung</t>
  </si>
  <si>
    <t>Mrs Lập</t>
  </si>
  <si>
    <t>305/2012/HĐXD/XMT-QLDA</t>
  </si>
  <si>
    <t>14/11/2012</t>
  </si>
  <si>
    <t>Công ty TNHH Bắc Chương Dương</t>
  </si>
  <si>
    <t>Người thực hiện</t>
  </si>
  <si>
    <t>01/2012/HĐXD/XMT-QLDA</t>
  </si>
  <si>
    <t>Trung tâm dạy nghề mỹ nghệ Kim Hoàn</t>
  </si>
  <si>
    <t>Nhà điều hành Vicostone</t>
  </si>
  <si>
    <t>Mss Trang</t>
  </si>
  <si>
    <t>Cải tạo sửa chữa nhà máy Vicostone</t>
  </si>
  <si>
    <t>HTXL nước thải Style Stone</t>
  </si>
  <si>
    <t>Cải tạo HTTN Nhà máy 1- Vicostone</t>
  </si>
  <si>
    <t>142/2013/HĐXD/XMT-QLDA</t>
  </si>
  <si>
    <t>1207/HĐGNTXL/VCS-XMT</t>
  </si>
  <si>
    <t>2206/HĐGNTXL/VCS-XMT</t>
  </si>
  <si>
    <t>01/2013/HĐXD/SSC-XMT</t>
  </si>
  <si>
    <t>Tên Nhà thầu: Công ty CP Tư vấn Thiết kế Vinaconex Xuân Mai</t>
  </si>
  <si>
    <t>Giá trị 
hợp đồng 
(VNĐ)</t>
  </si>
  <si>
    <t>HỢP ĐỒNG TƯƠNG TỰ DO NHÀ THẦU THỰC HIỆN</t>
  </si>
  <si>
    <t>Tên Hợp đồng</t>
  </si>
  <si>
    <t>2012</t>
  </si>
  <si>
    <t>Năm hoàn thành</t>
  </si>
  <si>
    <t>Thi công tầng hầm - Trường THCS Quốc tế (1 tầng hầm)</t>
  </si>
  <si>
    <t>CÔNG TY CP TVTK VINACONEX XUÂN MAI</t>
  </si>
  <si>
    <t>14/3/2012</t>
  </si>
  <si>
    <t>12/12/2012</t>
  </si>
  <si>
    <t>HỢP ĐỒNG ĐANG THỰC HIỆN CỦA NHÀ THẦU</t>
  </si>
  <si>
    <t>22/5/2013</t>
  </si>
  <si>
    <t>12/7/2013</t>
  </si>
  <si>
    <t>22/6/2013</t>
  </si>
  <si>
    <t>6/8/2013</t>
  </si>
  <si>
    <t>Thi công kết cấu thân TTTM Phúc Đồng</t>
  </si>
  <si>
    <t>Công ty CP Tư vấn quản lý dự án VPM</t>
  </si>
  <si>
    <t>Công ty CP Vicostone</t>
  </si>
  <si>
    <t>2013</t>
  </si>
  <si>
    <t>28/6/2012</t>
  </si>
  <si>
    <r>
      <t>Mr Sơn</t>
    </r>
    <r>
      <rPr>
        <b/>
        <sz val="11.5"/>
        <rFont val="Symbol"/>
        <family val="1"/>
      </rPr>
      <t>®</t>
    </r>
    <r>
      <rPr>
        <b/>
        <sz val="11.5"/>
        <rFont val="Cambria"/>
        <family val="1"/>
      </rPr>
      <t xml:space="preserve"> Mr Thông</t>
    </r>
  </si>
  <si>
    <t>Thi công hoàn thiện tầng hầm TTTM Chợ Mơ 
(3 tầng hầm)</t>
  </si>
  <si>
    <t>Thi công tầng hầm -TTTM Phúc Đồng 
(1 tầng hầm)</t>
  </si>
  <si>
    <t>Thi công tầng hầm - Trụ sở trung tâm dạy nghề mỹ nghệ Kim Hoàn</t>
  </si>
  <si>
    <t>Chủ đầu tư/
Khách hàng</t>
  </si>
  <si>
    <t>Thi công kết cấu thân Trường QT Văn Quán</t>
  </si>
  <si>
    <t xml:space="preserve">                         Hà Nội, ngày 08 tháng 11 năm 2013</t>
  </si>
  <si>
    <t xml:space="preserve">                                         Hà Nội, ngày 08 tháng 11 năm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</si>
</sst>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0_-;\-* #,##0.00_-;_-* &quot;-&quot;??_-;_-@_-"/>
    <numFmt numFmtId="180" formatCode="_-* #,##0_-;\-* #,##0_-;_-* &quot;-&quot;??_-;_-@_-"/>
    <numFmt numFmtId="181" formatCode="[$-409]dddd\,\ mmmm\ dd\,\ yyyy"/>
    <numFmt numFmtId="182" formatCode="[$-42A]d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.VnTime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Arial"/>
      <family val="2"/>
    </font>
    <font>
      <u val="single"/>
      <sz val="12"/>
      <color indexed="12"/>
      <name val=".VnArial"/>
      <family val="2"/>
    </font>
    <font>
      <i/>
      <sz val="10"/>
      <name val="Arial"/>
      <family val="2"/>
    </font>
    <font>
      <sz val="12"/>
      <name val="VNI-Times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sz val="11.5"/>
      <name val=".VnTime"/>
      <family val="2"/>
    </font>
    <font>
      <b/>
      <sz val="11.5"/>
      <name val="Symbol"/>
      <family val="1"/>
    </font>
    <font>
      <b/>
      <sz val="11.5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.5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73" fontId="2" fillId="0" borderId="0" xfId="42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Alignment="1" quotePrefix="1">
      <alignment/>
    </xf>
    <xf numFmtId="173" fontId="5" fillId="0" borderId="0" xfId="42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6" fillId="0" borderId="0" xfId="0" applyFont="1" applyFill="1" applyAlignment="1">
      <alignment vertical="center" wrapText="1"/>
    </xf>
    <xf numFmtId="172" fontId="4" fillId="0" borderId="0" xfId="42" applyNumberFormat="1" applyFont="1" applyAlignment="1">
      <alignment horizontal="center"/>
    </xf>
    <xf numFmtId="172" fontId="2" fillId="0" borderId="0" xfId="42" applyNumberFormat="1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172" fontId="9" fillId="33" borderId="11" xfId="42" applyNumberFormat="1" applyFont="1" applyFill="1" applyBorder="1" applyAlignment="1">
      <alignment vertical="center" wrapText="1"/>
    </xf>
    <xf numFmtId="172" fontId="9" fillId="33" borderId="11" xfId="42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 wrapText="1"/>
    </xf>
    <xf numFmtId="172" fontId="21" fillId="33" borderId="13" xfId="0" applyNumberFormat="1" applyFont="1" applyFill="1" applyBorder="1" applyAlignment="1">
      <alignment horizontal="center" vertical="center" wrapText="1"/>
    </xf>
    <xf numFmtId="172" fontId="21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vertical="center" wrapText="1"/>
    </xf>
    <xf numFmtId="172" fontId="22" fillId="0" borderId="13" xfId="42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4" fontId="3" fillId="34" borderId="13" xfId="42" applyNumberFormat="1" applyFont="1" applyFill="1" applyBorder="1" applyAlignment="1">
      <alignment horizontal="center" vertical="center" wrapText="1"/>
    </xf>
    <xf numFmtId="172" fontId="3" fillId="34" borderId="13" xfId="42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72" fontId="22" fillId="0" borderId="13" xfId="42" applyNumberFormat="1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72" fontId="3" fillId="0" borderId="15" xfId="42" applyNumberFormat="1" applyFont="1" applyFill="1" applyBorder="1" applyAlignment="1">
      <alignment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 quotePrefix="1">
      <alignment horizontal="center" vertical="center" wrapText="1"/>
    </xf>
    <xf numFmtId="3" fontId="23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left" vertical="center" wrapText="1"/>
    </xf>
    <xf numFmtId="172" fontId="24" fillId="33" borderId="13" xfId="0" applyNumberFormat="1" applyFont="1" applyFill="1" applyBorder="1" applyAlignment="1">
      <alignment horizontal="center" vertical="center" wrapText="1"/>
    </xf>
    <xf numFmtId="172" fontId="24" fillId="33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72" fontId="25" fillId="0" borderId="13" xfId="42" applyNumberFormat="1" applyFont="1" applyFill="1" applyBorder="1" applyAlignment="1">
      <alignment vertical="center" wrapText="1"/>
    </xf>
    <xf numFmtId="172" fontId="26" fillId="0" borderId="13" xfId="42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14" fontId="25" fillId="34" borderId="13" xfId="42" applyNumberFormat="1" applyFont="1" applyFill="1" applyBorder="1" applyAlignment="1">
      <alignment horizontal="center" vertical="center" wrapText="1"/>
    </xf>
    <xf numFmtId="172" fontId="25" fillId="34" borderId="13" xfId="42" applyNumberFormat="1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172" fontId="25" fillId="0" borderId="13" xfId="42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172" fontId="26" fillId="0" borderId="13" xfId="42" applyNumberFormat="1" applyFont="1" applyFill="1" applyBorder="1" applyAlignment="1">
      <alignment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14" fontId="25" fillId="0" borderId="15" xfId="0" applyNumberFormat="1" applyFont="1" applyFill="1" applyBorder="1" applyAlignment="1">
      <alignment horizontal="center" vertical="center" wrapText="1"/>
    </xf>
    <xf numFmtId="172" fontId="25" fillId="0" borderId="15" xfId="42" applyNumberFormat="1" applyFont="1" applyFill="1" applyBorder="1" applyAlignment="1">
      <alignment vertical="center" wrapText="1"/>
    </xf>
    <xf numFmtId="172" fontId="25" fillId="0" borderId="15" xfId="42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14" fontId="25" fillId="0" borderId="16" xfId="0" applyNumberFormat="1" applyFont="1" applyFill="1" applyBorder="1" applyAlignment="1" quotePrefix="1">
      <alignment horizontal="center" vertical="center" wrapText="1"/>
    </xf>
    <xf numFmtId="3" fontId="27" fillId="0" borderId="16" xfId="0" applyNumberFormat="1" applyFont="1" applyFill="1" applyBorder="1" applyAlignment="1">
      <alignment vertical="center"/>
    </xf>
    <xf numFmtId="172" fontId="25" fillId="0" borderId="16" xfId="42" applyNumberFormat="1" applyFont="1" applyFill="1" applyBorder="1" applyAlignment="1">
      <alignment vertical="center" wrapText="1"/>
    </xf>
    <xf numFmtId="172" fontId="24" fillId="0" borderId="16" xfId="42" applyNumberFormat="1" applyFont="1" applyFill="1" applyBorder="1" applyAlignment="1">
      <alignment horizontal="center" vertical="center" wrapText="1"/>
    </xf>
    <xf numFmtId="172" fontId="25" fillId="0" borderId="16" xfId="42" applyNumberFormat="1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 quotePrefix="1">
      <alignment horizontal="center" vertical="center" wrapText="1"/>
    </xf>
    <xf numFmtId="3" fontId="27" fillId="0" borderId="13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left" vertical="center" wrapText="1"/>
    </xf>
    <xf numFmtId="14" fontId="25" fillId="0" borderId="15" xfId="0" applyNumberFormat="1" applyFont="1" applyFill="1" applyBorder="1" applyAlignment="1" quotePrefix="1">
      <alignment horizontal="center" vertical="center" wrapText="1"/>
    </xf>
    <xf numFmtId="3" fontId="27" fillId="0" borderId="15" xfId="0" applyNumberFormat="1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/>
    </xf>
    <xf numFmtId="172" fontId="3" fillId="0" borderId="14" xfId="42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-Project%20management-QLDA\01-HD%20thi%20cong\02-Construction%20Contract-%20HDTC\XMT13-4-Kim%20Hoan%20(P%20Than)\1-%20HOP%20DONG%20&amp;%20TIEN%20DO\Thau%20chinh\1.%20PLHD%20so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-Project%20management-QLDA\01-HD%20thi%20cong\02-Construction%20Contract-%20HDTC\XMT13-4-Kim%20Hoan%20(P%20Than)\4-HS%20THANH%20QUYET%20TOAN\Thau%20chinh\TT%20lan%203\HSTT%20Lan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LDA.Nhung\Desktop\PL%20HD%2001-Gia%20tri%20Hop%20dong\01.PLHD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Tong hop"/>
      <sheetName val="TH"/>
      <sheetName val="1. Dao dap"/>
      <sheetName val="2. SX Cau kien"/>
      <sheetName val="3. Lap dung, do bu"/>
      <sheetName val="4. Be ngam "/>
      <sheetName val="4. Toan khoi"/>
      <sheetName val="5.  CP lap dien nuoc (tron goi)"/>
      <sheetName val="Sheet2"/>
      <sheetName val="6.  CP gian giao TC"/>
      <sheetName val="7.  CP Giao an toan (thau phu)"/>
      <sheetName val="Sheet3"/>
      <sheetName val="Lap dung cau"/>
      <sheetName val="Sheet1"/>
      <sheetName val="Chiet tinh gia"/>
      <sheetName val="DM Vat tu"/>
      <sheetName val="3.DM may moc, VK"/>
      <sheetName val="Don gia"/>
      <sheetName val="Gia BPTC"/>
    </sheetNames>
    <sheetDataSet>
      <sheetData sheetId="1">
        <row r="30">
          <cell r="D30">
            <v>12399629000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a HS Chao gia"/>
      <sheetName val="bia"/>
      <sheetName val="Coc BTCT (cu)"/>
      <sheetName val="Coc BTCT DƯL"/>
      <sheetName val="DM Vat tu"/>
      <sheetName val="3.DM may moc, VK"/>
      <sheetName val="Pha mong cau thap"/>
      <sheetName val="Van chuyen"/>
      <sheetName val="Don gia NN"/>
      <sheetName val="Bien phap"/>
      <sheetName val="BB thanh toan (2)"/>
      <sheetName val="BB thanh toan"/>
      <sheetName val="Sheet1"/>
    </sheetNames>
    <sheetDataSet>
      <sheetData sheetId="11">
        <row r="24">
          <cell r="C24">
            <v>7173338159</v>
          </cell>
        </row>
        <row r="26">
          <cell r="C26">
            <v>2277901626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Giao chong"/>
      <sheetName val="Cover"/>
      <sheetName val="Vat tu"/>
      <sheetName val="PL HD"/>
      <sheetName val="Sheet1"/>
    </sheetNames>
    <sheetDataSet>
      <sheetData sheetId="4">
        <row r="48">
          <cell r="D48">
            <v>14882262000</v>
          </cell>
        </row>
        <row r="55">
          <cell r="D55">
            <v>4073343870.002206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abSelected="1" zoomScalePageLayoutView="0" workbookViewId="0" topLeftCell="A1">
      <pane ySplit="6" topLeftCell="A7" activePane="bottomLeft" state="frozen"/>
      <selection pane="topLeft" activeCell="S3" sqref="S3"/>
      <selection pane="bottomLeft" activeCell="B5" sqref="B5:B6"/>
    </sheetView>
  </sheetViews>
  <sheetFormatPr defaultColWidth="9.140625" defaultRowHeight="15"/>
  <cols>
    <col min="1" max="1" width="4.421875" style="7" customWidth="1"/>
    <col min="2" max="2" width="24.00390625" style="2" customWidth="1"/>
    <col min="3" max="3" width="26.421875" style="2" hidden="1" customWidth="1"/>
    <col min="4" max="4" width="12.421875" style="2" customWidth="1"/>
    <col min="5" max="5" width="10.28125" style="2" customWidth="1"/>
    <col min="6" max="6" width="23.8515625" style="2" customWidth="1"/>
    <col min="7" max="7" width="16.7109375" style="2" bestFit="1" customWidth="1"/>
    <col min="8" max="8" width="16.140625" style="2" hidden="1" customWidth="1"/>
    <col min="9" max="9" width="17.140625" style="2" hidden="1" customWidth="1"/>
    <col min="10" max="10" width="15.28125" style="7" hidden="1" customWidth="1"/>
    <col min="11" max="12" width="10.7109375" style="7" hidden="1" customWidth="1"/>
    <col min="13" max="15" width="7.8515625" style="7" hidden="1" customWidth="1"/>
    <col min="16" max="16" width="17.7109375" style="7" hidden="1" customWidth="1"/>
    <col min="17" max="17" width="11.00390625" style="2" customWidth="1"/>
    <col min="18" max="16384" width="9.140625" style="2" customWidth="1"/>
  </cols>
  <sheetData>
    <row r="1" spans="1:17" s="29" customFormat="1" ht="30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s="13" customFormat="1" ht="19.5" customHeight="1">
      <c r="A2" s="28"/>
      <c r="B2" s="28"/>
      <c r="C2" s="28"/>
      <c r="D2" s="28"/>
      <c r="E2" s="28"/>
      <c r="F2" s="119" t="s">
        <v>100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6" customFormat="1" ht="19.5" customHeight="1">
      <c r="A3" s="118" t="s">
        <v>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0.5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7"/>
      <c r="L4" s="17"/>
      <c r="M4" s="17"/>
      <c r="N4" s="17"/>
      <c r="O4" s="17"/>
      <c r="Q4" s="4"/>
    </row>
    <row r="5" spans="1:17" s="9" customFormat="1" ht="30" customHeight="1">
      <c r="A5" s="120" t="s">
        <v>0</v>
      </c>
      <c r="B5" s="120" t="s">
        <v>77</v>
      </c>
      <c r="C5" s="120" t="s">
        <v>16</v>
      </c>
      <c r="D5" s="120" t="s">
        <v>17</v>
      </c>
      <c r="E5" s="120" t="s">
        <v>79</v>
      </c>
      <c r="F5" s="120" t="s">
        <v>98</v>
      </c>
      <c r="G5" s="120" t="s">
        <v>75</v>
      </c>
      <c r="H5" s="120" t="s">
        <v>53</v>
      </c>
      <c r="I5" s="120" t="s">
        <v>54</v>
      </c>
      <c r="J5" s="120" t="s">
        <v>62</v>
      </c>
      <c r="K5" s="125" t="s">
        <v>41</v>
      </c>
      <c r="L5" s="126"/>
      <c r="M5" s="126"/>
      <c r="N5" s="126"/>
      <c r="O5" s="127"/>
      <c r="P5" s="128" t="s">
        <v>51</v>
      </c>
      <c r="Q5" s="120" t="s">
        <v>4</v>
      </c>
    </row>
    <row r="6" spans="1:17" s="9" customFormat="1" ht="30" customHeight="1">
      <c r="A6" s="121"/>
      <c r="B6" s="121"/>
      <c r="C6" s="121"/>
      <c r="D6" s="121"/>
      <c r="E6" s="121"/>
      <c r="F6" s="121"/>
      <c r="G6" s="123"/>
      <c r="H6" s="123"/>
      <c r="I6" s="123"/>
      <c r="J6" s="123"/>
      <c r="K6" s="65" t="s">
        <v>35</v>
      </c>
      <c r="L6" s="65" t="s">
        <v>50</v>
      </c>
      <c r="M6" s="65" t="s">
        <v>34</v>
      </c>
      <c r="N6" s="65" t="s">
        <v>39</v>
      </c>
      <c r="O6" s="65" t="s">
        <v>40</v>
      </c>
      <c r="P6" s="129"/>
      <c r="Q6" s="121"/>
    </row>
    <row r="7" spans="1:17" s="10" customFormat="1" ht="15" hidden="1">
      <c r="A7" s="66" t="s">
        <v>1</v>
      </c>
      <c r="B7" s="67" t="s">
        <v>12</v>
      </c>
      <c r="C7" s="67"/>
      <c r="D7" s="67"/>
      <c r="E7" s="67"/>
      <c r="F7" s="66"/>
      <c r="G7" s="68">
        <f>SUM(G8:G18)</f>
        <v>25331227500</v>
      </c>
      <c r="H7" s="68">
        <f>SUM(H8:H18)</f>
        <v>24318029160</v>
      </c>
      <c r="I7" s="68">
        <f>SUM(I8:I18)</f>
        <v>13284688500</v>
      </c>
      <c r="J7" s="68"/>
      <c r="K7" s="69"/>
      <c r="L7" s="69"/>
      <c r="M7" s="69"/>
      <c r="N7" s="69"/>
      <c r="O7" s="69"/>
      <c r="P7" s="70"/>
      <c r="Q7" s="71"/>
    </row>
    <row r="8" spans="1:17" s="11" customFormat="1" ht="15" hidden="1">
      <c r="A8" s="72">
        <v>1</v>
      </c>
      <c r="B8" s="73" t="s">
        <v>9</v>
      </c>
      <c r="C8" s="73" t="s">
        <v>18</v>
      </c>
      <c r="D8" s="74">
        <v>39666</v>
      </c>
      <c r="E8" s="74"/>
      <c r="F8" s="72" t="s">
        <v>29</v>
      </c>
      <c r="G8" s="75">
        <v>8000000000</v>
      </c>
      <c r="H8" s="75">
        <v>11033340660</v>
      </c>
      <c r="I8" s="75"/>
      <c r="J8" s="76"/>
      <c r="K8" s="77"/>
      <c r="L8" s="78">
        <v>41232</v>
      </c>
      <c r="M8" s="79" t="s">
        <v>38</v>
      </c>
      <c r="N8" s="77"/>
      <c r="O8" s="77"/>
      <c r="P8" s="80" t="s">
        <v>49</v>
      </c>
      <c r="Q8" s="77"/>
    </row>
    <row r="9" spans="1:17" s="11" customFormat="1" ht="15" hidden="1">
      <c r="A9" s="72">
        <v>2</v>
      </c>
      <c r="B9" s="73" t="s">
        <v>13</v>
      </c>
      <c r="C9" s="73"/>
      <c r="D9" s="74"/>
      <c r="E9" s="74"/>
      <c r="F9" s="72"/>
      <c r="G9" s="75"/>
      <c r="H9" s="75"/>
      <c r="I9" s="75"/>
      <c r="J9" s="81"/>
      <c r="K9" s="81" t="s">
        <v>37</v>
      </c>
      <c r="L9" s="81"/>
      <c r="M9" s="81" t="s">
        <v>38</v>
      </c>
      <c r="N9" s="81">
        <v>1</v>
      </c>
      <c r="O9" s="81" t="s">
        <v>42</v>
      </c>
      <c r="P9" s="72"/>
      <c r="Q9" s="82"/>
    </row>
    <row r="10" spans="1:17" s="19" customFormat="1" ht="30" hidden="1">
      <c r="A10" s="83"/>
      <c r="B10" s="84" t="s">
        <v>14</v>
      </c>
      <c r="C10" s="84" t="s">
        <v>19</v>
      </c>
      <c r="D10" s="85">
        <v>39650</v>
      </c>
      <c r="E10" s="85"/>
      <c r="F10" s="83" t="s">
        <v>28</v>
      </c>
      <c r="G10" s="86">
        <v>2451810000</v>
      </c>
      <c r="H10" s="86">
        <v>231036800</v>
      </c>
      <c r="I10" s="86">
        <v>231036800</v>
      </c>
      <c r="J10" s="76"/>
      <c r="K10" s="76"/>
      <c r="L10" s="76"/>
      <c r="M10" s="76"/>
      <c r="N10" s="76"/>
      <c r="O10" s="76"/>
      <c r="P10" s="72" t="s">
        <v>52</v>
      </c>
      <c r="Q10" s="87"/>
    </row>
    <row r="11" spans="1:17" s="19" customFormat="1" ht="30" hidden="1">
      <c r="A11" s="83"/>
      <c r="B11" s="84" t="s">
        <v>15</v>
      </c>
      <c r="C11" s="84" t="s">
        <v>20</v>
      </c>
      <c r="D11" s="85">
        <v>39706</v>
      </c>
      <c r="E11" s="85"/>
      <c r="F11" s="83" t="s">
        <v>28</v>
      </c>
      <c r="G11" s="86">
        <v>1877920000</v>
      </c>
      <c r="H11" s="86">
        <v>892012000</v>
      </c>
      <c r="I11" s="86">
        <v>892012000</v>
      </c>
      <c r="J11" s="76"/>
      <c r="K11" s="76"/>
      <c r="L11" s="76"/>
      <c r="M11" s="76"/>
      <c r="N11" s="76"/>
      <c r="O11" s="76"/>
      <c r="P11" s="72" t="s">
        <v>52</v>
      </c>
      <c r="Q11" s="87"/>
    </row>
    <row r="12" spans="1:17" s="11" customFormat="1" ht="30" hidden="1">
      <c r="A12" s="72">
        <v>3</v>
      </c>
      <c r="B12" s="73" t="s">
        <v>10</v>
      </c>
      <c r="C12" s="73" t="s">
        <v>21</v>
      </c>
      <c r="D12" s="74">
        <v>39659</v>
      </c>
      <c r="E12" s="74"/>
      <c r="F12" s="72" t="s">
        <v>28</v>
      </c>
      <c r="G12" s="75">
        <v>4227990000</v>
      </c>
      <c r="H12" s="75">
        <v>3917112000</v>
      </c>
      <c r="I12" s="75">
        <v>3917112000</v>
      </c>
      <c r="J12" s="81"/>
      <c r="K12" s="81" t="s">
        <v>46</v>
      </c>
      <c r="L12" s="81"/>
      <c r="M12" s="81" t="s">
        <v>38</v>
      </c>
      <c r="N12" s="81">
        <v>1</v>
      </c>
      <c r="O12" s="81" t="s">
        <v>42</v>
      </c>
      <c r="P12" s="72" t="s">
        <v>49</v>
      </c>
      <c r="Q12" s="77"/>
    </row>
    <row r="13" spans="1:17" s="11" customFormat="1" ht="30" hidden="1">
      <c r="A13" s="72">
        <v>4</v>
      </c>
      <c r="B13" s="73" t="s">
        <v>2</v>
      </c>
      <c r="C13" s="73" t="s">
        <v>22</v>
      </c>
      <c r="D13" s="74">
        <v>39734</v>
      </c>
      <c r="E13" s="74"/>
      <c r="F13" s="72" t="s">
        <v>28</v>
      </c>
      <c r="G13" s="75">
        <v>982109700</v>
      </c>
      <c r="H13" s="75">
        <v>549095500</v>
      </c>
      <c r="I13" s="75">
        <v>549095500</v>
      </c>
      <c r="J13" s="81"/>
      <c r="K13" s="81" t="s">
        <v>43</v>
      </c>
      <c r="L13" s="81"/>
      <c r="M13" s="81" t="s">
        <v>38</v>
      </c>
      <c r="N13" s="81">
        <v>1</v>
      </c>
      <c r="O13" s="81" t="s">
        <v>42</v>
      </c>
      <c r="P13" s="72" t="s">
        <v>49</v>
      </c>
      <c r="Q13" s="77"/>
    </row>
    <row r="14" spans="1:17" s="11" customFormat="1" ht="30" hidden="1">
      <c r="A14" s="72">
        <v>5</v>
      </c>
      <c r="B14" s="73" t="s">
        <v>3</v>
      </c>
      <c r="C14" s="73" t="s">
        <v>23</v>
      </c>
      <c r="D14" s="74">
        <v>39734</v>
      </c>
      <c r="E14" s="74"/>
      <c r="F14" s="72" t="s">
        <v>28</v>
      </c>
      <c r="G14" s="75">
        <v>2818945800</v>
      </c>
      <c r="H14" s="75">
        <v>2621841200</v>
      </c>
      <c r="I14" s="75">
        <v>2621841200</v>
      </c>
      <c r="J14" s="81"/>
      <c r="K14" s="81" t="s">
        <v>44</v>
      </c>
      <c r="L14" s="81"/>
      <c r="M14" s="81" t="s">
        <v>38</v>
      </c>
      <c r="N14" s="81">
        <v>1</v>
      </c>
      <c r="O14" s="81" t="s">
        <v>42</v>
      </c>
      <c r="P14" s="72" t="s">
        <v>49</v>
      </c>
      <c r="Q14" s="77"/>
    </row>
    <row r="15" spans="1:17" s="11" customFormat="1" ht="30" hidden="1">
      <c r="A15" s="72">
        <v>6</v>
      </c>
      <c r="B15" s="73" t="s">
        <v>5</v>
      </c>
      <c r="C15" s="73" t="s">
        <v>24</v>
      </c>
      <c r="D15" s="74">
        <v>39807</v>
      </c>
      <c r="E15" s="74"/>
      <c r="F15" s="72" t="s">
        <v>28</v>
      </c>
      <c r="G15" s="75">
        <v>1432384000</v>
      </c>
      <c r="H15" s="75">
        <v>1531913000</v>
      </c>
      <c r="I15" s="75">
        <v>1531913000</v>
      </c>
      <c r="J15" s="81"/>
      <c r="K15" s="81" t="s">
        <v>47</v>
      </c>
      <c r="L15" s="81"/>
      <c r="M15" s="81" t="s">
        <v>38</v>
      </c>
      <c r="N15" s="81">
        <v>1</v>
      </c>
      <c r="O15" s="81" t="s">
        <v>42</v>
      </c>
      <c r="P15" s="72" t="s">
        <v>49</v>
      </c>
      <c r="Q15" s="73"/>
    </row>
    <row r="16" spans="1:17" s="11" customFormat="1" ht="30" hidden="1">
      <c r="A16" s="72">
        <v>7</v>
      </c>
      <c r="B16" s="73" t="s">
        <v>6</v>
      </c>
      <c r="C16" s="73" t="s">
        <v>26</v>
      </c>
      <c r="D16" s="74">
        <v>39481</v>
      </c>
      <c r="E16" s="74"/>
      <c r="F16" s="72" t="s">
        <v>28</v>
      </c>
      <c r="G16" s="75">
        <v>112629000</v>
      </c>
      <c r="H16" s="75">
        <v>102796000</v>
      </c>
      <c r="I16" s="75">
        <v>102796000</v>
      </c>
      <c r="J16" s="81"/>
      <c r="K16" s="81" t="s">
        <v>47</v>
      </c>
      <c r="L16" s="81"/>
      <c r="M16" s="81" t="s">
        <v>38</v>
      </c>
      <c r="N16" s="81">
        <v>1</v>
      </c>
      <c r="O16" s="81" t="s">
        <v>42</v>
      </c>
      <c r="P16" s="72" t="s">
        <v>49</v>
      </c>
      <c r="Q16" s="73"/>
    </row>
    <row r="17" spans="1:17" s="11" customFormat="1" ht="30" hidden="1">
      <c r="A17" s="72">
        <v>8</v>
      </c>
      <c r="B17" s="73" t="s">
        <v>8</v>
      </c>
      <c r="C17" s="73" t="s">
        <v>24</v>
      </c>
      <c r="D17" s="74">
        <v>39807</v>
      </c>
      <c r="E17" s="74"/>
      <c r="F17" s="72" t="s">
        <v>28</v>
      </c>
      <c r="G17" s="75">
        <v>1012883000</v>
      </c>
      <c r="H17" s="75">
        <v>1002773000</v>
      </c>
      <c r="I17" s="75">
        <v>1002773000</v>
      </c>
      <c r="J17" s="81"/>
      <c r="K17" s="81" t="s">
        <v>45</v>
      </c>
      <c r="L17" s="81"/>
      <c r="M17" s="81" t="s">
        <v>38</v>
      </c>
      <c r="N17" s="81">
        <v>1</v>
      </c>
      <c r="O17" s="81" t="s">
        <v>42</v>
      </c>
      <c r="P17" s="72" t="s">
        <v>49</v>
      </c>
      <c r="Q17" s="73"/>
    </row>
    <row r="18" spans="1:17" s="11" customFormat="1" ht="45" hidden="1">
      <c r="A18" s="88">
        <v>9</v>
      </c>
      <c r="B18" s="89" t="s">
        <v>7</v>
      </c>
      <c r="C18" s="89" t="s">
        <v>25</v>
      </c>
      <c r="D18" s="90">
        <v>39801</v>
      </c>
      <c r="E18" s="90"/>
      <c r="F18" s="88" t="s">
        <v>28</v>
      </c>
      <c r="G18" s="91">
        <v>2414556000</v>
      </c>
      <c r="H18" s="91">
        <v>2436109000</v>
      </c>
      <c r="I18" s="91">
        <v>2436109000</v>
      </c>
      <c r="J18" s="92"/>
      <c r="K18" s="92" t="s">
        <v>48</v>
      </c>
      <c r="L18" s="92"/>
      <c r="M18" s="92" t="s">
        <v>38</v>
      </c>
      <c r="N18" s="92">
        <v>1</v>
      </c>
      <c r="O18" s="92" t="s">
        <v>42</v>
      </c>
      <c r="P18" s="88" t="s">
        <v>49</v>
      </c>
      <c r="Q18" s="89"/>
    </row>
    <row r="19" spans="1:17" s="11" customFormat="1" ht="48" customHeight="1">
      <c r="A19" s="93">
        <v>1</v>
      </c>
      <c r="B19" s="94" t="s">
        <v>80</v>
      </c>
      <c r="C19" s="94" t="s">
        <v>30</v>
      </c>
      <c r="D19" s="95" t="s">
        <v>82</v>
      </c>
      <c r="E19" s="95" t="s">
        <v>78</v>
      </c>
      <c r="F19" s="94" t="s">
        <v>31</v>
      </c>
      <c r="G19" s="96">
        <v>19553760000</v>
      </c>
      <c r="H19" s="96">
        <v>19576836000</v>
      </c>
      <c r="I19" s="97">
        <f>+H19</f>
        <v>19576836000</v>
      </c>
      <c r="J19" s="98" t="s">
        <v>57</v>
      </c>
      <c r="K19" s="99"/>
      <c r="L19" s="99"/>
      <c r="M19" s="99" t="s">
        <v>36</v>
      </c>
      <c r="N19" s="99"/>
      <c r="O19" s="99"/>
      <c r="P19" s="100" t="s">
        <v>55</v>
      </c>
      <c r="Q19" s="101"/>
    </row>
    <row r="20" spans="1:17" s="11" customFormat="1" ht="48" customHeight="1">
      <c r="A20" s="72">
        <v>2</v>
      </c>
      <c r="B20" s="73" t="s">
        <v>95</v>
      </c>
      <c r="C20" s="73" t="s">
        <v>32</v>
      </c>
      <c r="D20" s="102" t="s">
        <v>93</v>
      </c>
      <c r="E20" s="102" t="s">
        <v>92</v>
      </c>
      <c r="F20" s="73" t="s">
        <v>33</v>
      </c>
      <c r="G20" s="103">
        <v>16464807000</v>
      </c>
      <c r="H20" s="103">
        <v>13288000000</v>
      </c>
      <c r="I20" s="75"/>
      <c r="J20" s="104" t="s">
        <v>58</v>
      </c>
      <c r="K20" s="81"/>
      <c r="L20" s="81"/>
      <c r="M20" s="81" t="s">
        <v>36</v>
      </c>
      <c r="N20" s="81"/>
      <c r="O20" s="81"/>
      <c r="P20" s="104" t="s">
        <v>56</v>
      </c>
      <c r="Q20" s="77"/>
    </row>
    <row r="21" spans="1:17" s="11" customFormat="1" ht="48" customHeight="1">
      <c r="A21" s="72">
        <v>3</v>
      </c>
      <c r="B21" s="73" t="s">
        <v>96</v>
      </c>
      <c r="C21" s="73" t="s">
        <v>59</v>
      </c>
      <c r="D21" s="102" t="s">
        <v>60</v>
      </c>
      <c r="E21" s="102" t="s">
        <v>92</v>
      </c>
      <c r="F21" s="73" t="s">
        <v>61</v>
      </c>
      <c r="G21" s="103">
        <f>4302567500+780705200</f>
        <v>5083272700</v>
      </c>
      <c r="H21" s="103">
        <v>830000000</v>
      </c>
      <c r="I21" s="103"/>
      <c r="J21" s="105" t="s">
        <v>94</v>
      </c>
      <c r="K21" s="81"/>
      <c r="L21" s="81"/>
      <c r="M21" s="81" t="s">
        <v>36</v>
      </c>
      <c r="N21" s="81"/>
      <c r="O21" s="81"/>
      <c r="P21" s="104" t="s">
        <v>56</v>
      </c>
      <c r="Q21" s="106"/>
    </row>
    <row r="22" spans="1:17" s="11" customFormat="1" ht="48" customHeight="1">
      <c r="A22" s="88">
        <v>4</v>
      </c>
      <c r="B22" s="89" t="s">
        <v>97</v>
      </c>
      <c r="C22" s="89" t="s">
        <v>63</v>
      </c>
      <c r="D22" s="107" t="s">
        <v>83</v>
      </c>
      <c r="E22" s="107" t="s">
        <v>92</v>
      </c>
      <c r="F22" s="89" t="s">
        <v>64</v>
      </c>
      <c r="G22" s="108">
        <v>6907237000</v>
      </c>
      <c r="H22" s="108">
        <v>6937789760</v>
      </c>
      <c r="I22" s="108">
        <v>6937789760</v>
      </c>
      <c r="J22" s="109" t="s">
        <v>57</v>
      </c>
      <c r="K22" s="92"/>
      <c r="L22" s="92"/>
      <c r="M22" s="92" t="s">
        <v>36</v>
      </c>
      <c r="N22" s="92"/>
      <c r="O22" s="92"/>
      <c r="P22" s="109" t="s">
        <v>56</v>
      </c>
      <c r="Q22" s="110"/>
    </row>
    <row r="23" spans="1:17" s="12" customFormat="1" ht="26.25" customHeight="1" hidden="1">
      <c r="A23" s="22"/>
      <c r="B23" s="22" t="s">
        <v>11</v>
      </c>
      <c r="C23" s="22"/>
      <c r="D23" s="22"/>
      <c r="E23" s="22"/>
      <c r="F23" s="23"/>
      <c r="G23" s="24" t="e">
        <f>G7+#REF!+#REF!+#REF!+#REF!</f>
        <v>#REF!</v>
      </c>
      <c r="H23" s="24" t="e">
        <f>H7+#REF!+#REF!+#REF!+#REF!</f>
        <v>#REF!</v>
      </c>
      <c r="I23" s="24" t="e">
        <f>I7+#REF!+#REF!+#REF!+#REF!</f>
        <v>#REF!</v>
      </c>
      <c r="J23" s="25"/>
      <c r="K23" s="25"/>
      <c r="L23" s="25"/>
      <c r="M23" s="25"/>
      <c r="N23" s="25"/>
      <c r="O23" s="25"/>
      <c r="P23" s="26"/>
      <c r="Q23" s="27"/>
    </row>
    <row r="24" spans="1:17" s="14" customFormat="1" ht="8.25" customHeight="1">
      <c r="A24" s="5"/>
      <c r="B24" s="13"/>
      <c r="C24" s="13"/>
      <c r="D24" s="13"/>
      <c r="E24" s="13"/>
      <c r="F24" s="6"/>
      <c r="G24" s="6"/>
      <c r="H24" s="6"/>
      <c r="I24" s="6"/>
      <c r="J24" s="5"/>
      <c r="K24" s="5"/>
      <c r="L24" s="5"/>
      <c r="M24" s="5"/>
      <c r="N24" s="5"/>
      <c r="O24" s="5"/>
      <c r="P24" s="20"/>
      <c r="Q24" s="16"/>
    </row>
    <row r="25" spans="1:17" s="14" customFormat="1" ht="15">
      <c r="A25" s="5"/>
      <c r="B25" s="15"/>
      <c r="C25" s="15"/>
      <c r="D25" s="15"/>
      <c r="E25" s="15"/>
      <c r="F25" s="124" t="s">
        <v>81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4" customFormat="1" ht="15">
      <c r="A26" s="5"/>
      <c r="B26" s="6"/>
      <c r="C26" s="6"/>
      <c r="D26" s="6"/>
      <c r="E26" s="6"/>
      <c r="F26" s="6"/>
      <c r="G26" s="6"/>
      <c r="H26" s="6"/>
      <c r="I26" s="6"/>
      <c r="J26" s="5"/>
      <c r="K26" s="5"/>
      <c r="L26" s="5"/>
      <c r="M26" s="5"/>
      <c r="N26" s="5"/>
      <c r="O26" s="5"/>
      <c r="P26" s="20"/>
      <c r="Q26" s="6"/>
    </row>
    <row r="27" spans="1:16" s="6" customFormat="1" ht="15">
      <c r="A27" s="5"/>
      <c r="J27" s="5"/>
      <c r="K27" s="5"/>
      <c r="L27" s="5"/>
      <c r="M27" s="5"/>
      <c r="N27" s="5"/>
      <c r="O27" s="5"/>
      <c r="P27" s="5"/>
    </row>
    <row r="28" spans="1:17" s="1" customFormat="1" ht="12.75">
      <c r="A28" s="7"/>
      <c r="B28" s="2"/>
      <c r="C28" s="2"/>
      <c r="D28" s="2"/>
      <c r="E28" s="2"/>
      <c r="F28" s="2"/>
      <c r="G28" s="2"/>
      <c r="H28" s="2"/>
      <c r="I28" s="8"/>
      <c r="J28" s="18"/>
      <c r="K28" s="18"/>
      <c r="L28" s="18"/>
      <c r="M28" s="18"/>
      <c r="N28" s="18"/>
      <c r="O28" s="18"/>
      <c r="P28" s="21"/>
      <c r="Q28" s="2"/>
    </row>
    <row r="29" spans="1:17" s="1" customFormat="1" ht="12.75">
      <c r="A29" s="7"/>
      <c r="B29" s="2"/>
      <c r="C29" s="2"/>
      <c r="D29" s="2"/>
      <c r="E29" s="2"/>
      <c r="F29" s="2"/>
      <c r="G29" s="2"/>
      <c r="H29" s="2"/>
      <c r="I29" s="8"/>
      <c r="J29" s="18"/>
      <c r="K29" s="18"/>
      <c r="L29" s="18"/>
      <c r="M29" s="18"/>
      <c r="N29" s="18"/>
      <c r="O29" s="18"/>
      <c r="P29" s="21"/>
      <c r="Q29" s="2"/>
    </row>
    <row r="30" spans="1:17" s="1" customFormat="1" ht="12.75">
      <c r="A30" s="7"/>
      <c r="B30" s="2"/>
      <c r="C30" s="2"/>
      <c r="D30" s="2"/>
      <c r="E30" s="2"/>
      <c r="F30" s="2"/>
      <c r="G30" s="2"/>
      <c r="H30" s="2"/>
      <c r="I30" s="8"/>
      <c r="J30" s="18"/>
      <c r="K30" s="18"/>
      <c r="L30" s="18"/>
      <c r="M30" s="18"/>
      <c r="N30" s="18"/>
      <c r="O30" s="18"/>
      <c r="P30" s="21"/>
      <c r="Q30" s="2"/>
    </row>
  </sheetData>
  <sheetProtection/>
  <mergeCells count="17">
    <mergeCell ref="F25:Q25"/>
    <mergeCell ref="F2:Q2"/>
    <mergeCell ref="I5:I6"/>
    <mergeCell ref="J5:J6"/>
    <mergeCell ref="K5:O5"/>
    <mergeCell ref="P5:P6"/>
    <mergeCell ref="Q5:Q6"/>
    <mergeCell ref="E5:E6"/>
    <mergeCell ref="A1:Q1"/>
    <mergeCell ref="A3:Q3"/>
    <mergeCell ref="A5:A6"/>
    <mergeCell ref="B5:B6"/>
    <mergeCell ref="C5:C6"/>
    <mergeCell ref="D5:D6"/>
    <mergeCell ref="F5:F6"/>
    <mergeCell ref="G5:G6"/>
    <mergeCell ref="H5:H6"/>
  </mergeCells>
  <printOptions horizontalCentered="1"/>
  <pageMargins left="0.24" right="0.196850393700787" top="0.6" bottom="0.63" header="0.354330708661417" footer="0.393700787401575"/>
  <pageSetup blackAndWhite="1" horizontalDpi="600" verticalDpi="600" orientation="portrait" paperSize="9" scale="96" r:id="rId3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zoomScale="115" zoomScaleNormal="115" zoomScalePageLayoutView="0" workbookViewId="0" topLeftCell="A1">
      <pane ySplit="6" topLeftCell="A7" activePane="bottomLeft" state="frozen"/>
      <selection pane="topLeft" activeCell="V21" sqref="V21"/>
      <selection pane="bottomLeft" activeCell="D29" sqref="D29"/>
    </sheetView>
  </sheetViews>
  <sheetFormatPr defaultColWidth="9.140625" defaultRowHeight="15"/>
  <cols>
    <col min="1" max="1" width="4.421875" style="7" customWidth="1"/>
    <col min="2" max="2" width="22.57421875" style="2" customWidth="1"/>
    <col min="3" max="3" width="26.421875" style="2" hidden="1" customWidth="1"/>
    <col min="4" max="4" width="14.28125" style="2" customWidth="1"/>
    <col min="5" max="5" width="26.140625" style="2" customWidth="1"/>
    <col min="6" max="6" width="17.00390625" style="2" customWidth="1"/>
    <col min="7" max="7" width="16.140625" style="2" hidden="1" customWidth="1"/>
    <col min="8" max="8" width="17.140625" style="2" hidden="1" customWidth="1"/>
    <col min="9" max="9" width="15.28125" style="7" hidden="1" customWidth="1"/>
    <col min="10" max="11" width="10.7109375" style="7" hidden="1" customWidth="1"/>
    <col min="12" max="14" width="7.8515625" style="7" hidden="1" customWidth="1"/>
    <col min="15" max="15" width="17.7109375" style="7" hidden="1" customWidth="1"/>
    <col min="16" max="16" width="12.28125" style="2" customWidth="1"/>
    <col min="17" max="16384" width="9.140625" style="2" customWidth="1"/>
  </cols>
  <sheetData>
    <row r="1" spans="1:16" s="29" customFormat="1" ht="30" customHeight="1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13" customFormat="1" ht="19.5" customHeight="1">
      <c r="A2" s="28"/>
      <c r="B2" s="28"/>
      <c r="C2" s="28"/>
      <c r="D2" s="28"/>
      <c r="E2" s="119" t="s">
        <v>101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6" customFormat="1" ht="19.5" customHeight="1">
      <c r="A3" s="118" t="s">
        <v>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17"/>
      <c r="J4" s="17"/>
      <c r="K4" s="17"/>
      <c r="L4" s="17"/>
      <c r="M4" s="17"/>
      <c r="N4" s="17"/>
      <c r="P4" s="4"/>
    </row>
    <row r="5" spans="1:16" s="9" customFormat="1" ht="30" customHeight="1">
      <c r="A5" s="130" t="s">
        <v>0</v>
      </c>
      <c r="B5" s="130" t="s">
        <v>77</v>
      </c>
      <c r="C5" s="130" t="s">
        <v>16</v>
      </c>
      <c r="D5" s="130" t="s">
        <v>17</v>
      </c>
      <c r="E5" s="130" t="s">
        <v>98</v>
      </c>
      <c r="F5" s="130" t="s">
        <v>75</v>
      </c>
      <c r="G5" s="130" t="s">
        <v>53</v>
      </c>
      <c r="H5" s="130" t="s">
        <v>54</v>
      </c>
      <c r="I5" s="130" t="s">
        <v>62</v>
      </c>
      <c r="J5" s="133" t="s">
        <v>41</v>
      </c>
      <c r="K5" s="134"/>
      <c r="L5" s="134"/>
      <c r="M5" s="134"/>
      <c r="N5" s="135"/>
      <c r="O5" s="130" t="s">
        <v>51</v>
      </c>
      <c r="P5" s="130" t="s">
        <v>4</v>
      </c>
    </row>
    <row r="6" spans="1:16" s="9" customFormat="1" ht="30" customHeight="1">
      <c r="A6" s="131"/>
      <c r="B6" s="131"/>
      <c r="C6" s="131"/>
      <c r="D6" s="131"/>
      <c r="E6" s="131"/>
      <c r="F6" s="132"/>
      <c r="G6" s="132"/>
      <c r="H6" s="132"/>
      <c r="I6" s="132"/>
      <c r="J6" s="30" t="s">
        <v>35</v>
      </c>
      <c r="K6" s="30" t="s">
        <v>50</v>
      </c>
      <c r="L6" s="30" t="s">
        <v>34</v>
      </c>
      <c r="M6" s="30" t="s">
        <v>39</v>
      </c>
      <c r="N6" s="30" t="s">
        <v>40</v>
      </c>
      <c r="O6" s="131"/>
      <c r="P6" s="131"/>
    </row>
    <row r="7" spans="1:16" s="10" customFormat="1" ht="15.75" hidden="1">
      <c r="A7" s="31" t="s">
        <v>1</v>
      </c>
      <c r="B7" s="32" t="s">
        <v>12</v>
      </c>
      <c r="C7" s="32"/>
      <c r="D7" s="32"/>
      <c r="E7" s="31"/>
      <c r="F7" s="33">
        <f>SUM(F8:F18)</f>
        <v>25331227500</v>
      </c>
      <c r="G7" s="33">
        <f>SUM(G8:G18)</f>
        <v>24318029160</v>
      </c>
      <c r="H7" s="33">
        <f>SUM(H8:H18)</f>
        <v>13284688500</v>
      </c>
      <c r="I7" s="33"/>
      <c r="J7" s="34"/>
      <c r="K7" s="34"/>
      <c r="L7" s="34"/>
      <c r="M7" s="34"/>
      <c r="N7" s="34"/>
      <c r="O7" s="35"/>
      <c r="P7" s="36"/>
    </row>
    <row r="8" spans="1:16" s="11" customFormat="1" ht="15.75" hidden="1">
      <c r="A8" s="37">
        <v>1</v>
      </c>
      <c r="B8" s="38" t="s">
        <v>9</v>
      </c>
      <c r="C8" s="38" t="s">
        <v>18</v>
      </c>
      <c r="D8" s="39">
        <v>39666</v>
      </c>
      <c r="E8" s="37" t="s">
        <v>29</v>
      </c>
      <c r="F8" s="40">
        <v>8000000000</v>
      </c>
      <c r="G8" s="40">
        <v>11033340660</v>
      </c>
      <c r="H8" s="40"/>
      <c r="I8" s="41"/>
      <c r="J8" s="42"/>
      <c r="K8" s="43">
        <v>41232</v>
      </c>
      <c r="L8" s="44" t="s">
        <v>38</v>
      </c>
      <c r="M8" s="42"/>
      <c r="N8" s="42"/>
      <c r="O8" s="45" t="s">
        <v>49</v>
      </c>
      <c r="P8" s="42"/>
    </row>
    <row r="9" spans="1:16" s="11" customFormat="1" ht="15.75" hidden="1">
      <c r="A9" s="37">
        <v>2</v>
      </c>
      <c r="B9" s="38" t="s">
        <v>13</v>
      </c>
      <c r="C9" s="38"/>
      <c r="D9" s="39"/>
      <c r="E9" s="37"/>
      <c r="F9" s="40"/>
      <c r="G9" s="40"/>
      <c r="H9" s="40"/>
      <c r="I9" s="46"/>
      <c r="J9" s="46" t="s">
        <v>37</v>
      </c>
      <c r="K9" s="46"/>
      <c r="L9" s="46" t="s">
        <v>38</v>
      </c>
      <c r="M9" s="46">
        <v>1</v>
      </c>
      <c r="N9" s="46" t="s">
        <v>42</v>
      </c>
      <c r="O9" s="37"/>
      <c r="P9" s="47"/>
    </row>
    <row r="10" spans="1:16" s="19" customFormat="1" ht="31.5" hidden="1">
      <c r="A10" s="48"/>
      <c r="B10" s="49" t="s">
        <v>14</v>
      </c>
      <c r="C10" s="49" t="s">
        <v>19</v>
      </c>
      <c r="D10" s="50">
        <v>39650</v>
      </c>
      <c r="E10" s="48" t="s">
        <v>28</v>
      </c>
      <c r="F10" s="51">
        <v>2451810000</v>
      </c>
      <c r="G10" s="51">
        <v>231036800</v>
      </c>
      <c r="H10" s="51">
        <v>231036800</v>
      </c>
      <c r="I10" s="41"/>
      <c r="J10" s="41"/>
      <c r="K10" s="41"/>
      <c r="L10" s="41"/>
      <c r="M10" s="41"/>
      <c r="N10" s="41"/>
      <c r="O10" s="37" t="s">
        <v>52</v>
      </c>
      <c r="P10" s="52"/>
    </row>
    <row r="11" spans="1:16" s="19" customFormat="1" ht="31.5" hidden="1">
      <c r="A11" s="48"/>
      <c r="B11" s="49" t="s">
        <v>15</v>
      </c>
      <c r="C11" s="49" t="s">
        <v>20</v>
      </c>
      <c r="D11" s="50">
        <v>39706</v>
      </c>
      <c r="E11" s="48" t="s">
        <v>28</v>
      </c>
      <c r="F11" s="51">
        <v>1877920000</v>
      </c>
      <c r="G11" s="51">
        <v>892012000</v>
      </c>
      <c r="H11" s="51">
        <v>892012000</v>
      </c>
      <c r="I11" s="41"/>
      <c r="J11" s="41"/>
      <c r="K11" s="41"/>
      <c r="L11" s="41"/>
      <c r="M11" s="41"/>
      <c r="N11" s="41"/>
      <c r="O11" s="37" t="s">
        <v>52</v>
      </c>
      <c r="P11" s="52"/>
    </row>
    <row r="12" spans="1:16" s="11" customFormat="1" ht="31.5" hidden="1">
      <c r="A12" s="37">
        <v>3</v>
      </c>
      <c r="B12" s="38" t="s">
        <v>10</v>
      </c>
      <c r="C12" s="38" t="s">
        <v>21</v>
      </c>
      <c r="D12" s="39">
        <v>39659</v>
      </c>
      <c r="E12" s="37" t="s">
        <v>28</v>
      </c>
      <c r="F12" s="40">
        <v>4227990000</v>
      </c>
      <c r="G12" s="40">
        <v>3917112000</v>
      </c>
      <c r="H12" s="40">
        <v>3917112000</v>
      </c>
      <c r="I12" s="46"/>
      <c r="J12" s="46" t="s">
        <v>46</v>
      </c>
      <c r="K12" s="46"/>
      <c r="L12" s="46" t="s">
        <v>38</v>
      </c>
      <c r="M12" s="46">
        <v>1</v>
      </c>
      <c r="N12" s="46" t="s">
        <v>42</v>
      </c>
      <c r="O12" s="37" t="s">
        <v>49</v>
      </c>
      <c r="P12" s="42"/>
    </row>
    <row r="13" spans="1:16" s="11" customFormat="1" ht="15.75" hidden="1">
      <c r="A13" s="37">
        <v>4</v>
      </c>
      <c r="B13" s="38" t="s">
        <v>2</v>
      </c>
      <c r="C13" s="38" t="s">
        <v>22</v>
      </c>
      <c r="D13" s="39">
        <v>39734</v>
      </c>
      <c r="E13" s="37" t="s">
        <v>28</v>
      </c>
      <c r="F13" s="40">
        <v>982109700</v>
      </c>
      <c r="G13" s="40">
        <v>549095500</v>
      </c>
      <c r="H13" s="40">
        <v>549095500</v>
      </c>
      <c r="I13" s="46"/>
      <c r="J13" s="46" t="s">
        <v>43</v>
      </c>
      <c r="K13" s="46"/>
      <c r="L13" s="46" t="s">
        <v>38</v>
      </c>
      <c r="M13" s="46">
        <v>1</v>
      </c>
      <c r="N13" s="46" t="s">
        <v>42</v>
      </c>
      <c r="O13" s="37" t="s">
        <v>49</v>
      </c>
      <c r="P13" s="42"/>
    </row>
    <row r="14" spans="1:16" s="11" customFormat="1" ht="15.75" hidden="1">
      <c r="A14" s="37">
        <v>5</v>
      </c>
      <c r="B14" s="38" t="s">
        <v>3</v>
      </c>
      <c r="C14" s="38" t="s">
        <v>23</v>
      </c>
      <c r="D14" s="39">
        <v>39734</v>
      </c>
      <c r="E14" s="37" t="s">
        <v>28</v>
      </c>
      <c r="F14" s="40">
        <v>2818945800</v>
      </c>
      <c r="G14" s="40">
        <v>2621841200</v>
      </c>
      <c r="H14" s="40">
        <v>2621841200</v>
      </c>
      <c r="I14" s="46"/>
      <c r="J14" s="46" t="s">
        <v>44</v>
      </c>
      <c r="K14" s="46"/>
      <c r="L14" s="46" t="s">
        <v>38</v>
      </c>
      <c r="M14" s="46">
        <v>1</v>
      </c>
      <c r="N14" s="46" t="s">
        <v>42</v>
      </c>
      <c r="O14" s="37" t="s">
        <v>49</v>
      </c>
      <c r="P14" s="42"/>
    </row>
    <row r="15" spans="1:16" s="11" customFormat="1" ht="31.5" hidden="1">
      <c r="A15" s="37">
        <v>6</v>
      </c>
      <c r="B15" s="38" t="s">
        <v>5</v>
      </c>
      <c r="C15" s="38" t="s">
        <v>24</v>
      </c>
      <c r="D15" s="39">
        <v>39807</v>
      </c>
      <c r="E15" s="37" t="s">
        <v>28</v>
      </c>
      <c r="F15" s="40">
        <v>1432384000</v>
      </c>
      <c r="G15" s="40">
        <v>1531913000</v>
      </c>
      <c r="H15" s="40">
        <v>1531913000</v>
      </c>
      <c r="I15" s="46"/>
      <c r="J15" s="46" t="s">
        <v>47</v>
      </c>
      <c r="K15" s="46"/>
      <c r="L15" s="46" t="s">
        <v>38</v>
      </c>
      <c r="M15" s="46">
        <v>1</v>
      </c>
      <c r="N15" s="46" t="s">
        <v>42</v>
      </c>
      <c r="O15" s="37" t="s">
        <v>49</v>
      </c>
      <c r="P15" s="38"/>
    </row>
    <row r="16" spans="1:16" s="11" customFormat="1" ht="31.5" hidden="1">
      <c r="A16" s="37">
        <v>7</v>
      </c>
      <c r="B16" s="38" t="s">
        <v>6</v>
      </c>
      <c r="C16" s="38" t="s">
        <v>26</v>
      </c>
      <c r="D16" s="39">
        <v>39481</v>
      </c>
      <c r="E16" s="37" t="s">
        <v>28</v>
      </c>
      <c r="F16" s="40">
        <v>112629000</v>
      </c>
      <c r="G16" s="40">
        <v>102796000</v>
      </c>
      <c r="H16" s="40">
        <v>102796000</v>
      </c>
      <c r="I16" s="46"/>
      <c r="J16" s="46" t="s">
        <v>47</v>
      </c>
      <c r="K16" s="46"/>
      <c r="L16" s="46" t="s">
        <v>38</v>
      </c>
      <c r="M16" s="46">
        <v>1</v>
      </c>
      <c r="N16" s="46" t="s">
        <v>42</v>
      </c>
      <c r="O16" s="37" t="s">
        <v>49</v>
      </c>
      <c r="P16" s="38"/>
    </row>
    <row r="17" spans="1:16" s="11" customFormat="1" ht="15.75" hidden="1">
      <c r="A17" s="37">
        <v>8</v>
      </c>
      <c r="B17" s="38" t="s">
        <v>8</v>
      </c>
      <c r="C17" s="38" t="s">
        <v>24</v>
      </c>
      <c r="D17" s="39">
        <v>39807</v>
      </c>
      <c r="E17" s="37" t="s">
        <v>28</v>
      </c>
      <c r="F17" s="40">
        <v>1012883000</v>
      </c>
      <c r="G17" s="40">
        <v>1002773000</v>
      </c>
      <c r="H17" s="40">
        <v>1002773000</v>
      </c>
      <c r="I17" s="46"/>
      <c r="J17" s="46" t="s">
        <v>45</v>
      </c>
      <c r="K17" s="46"/>
      <c r="L17" s="46" t="s">
        <v>38</v>
      </c>
      <c r="M17" s="46">
        <v>1</v>
      </c>
      <c r="N17" s="46" t="s">
        <v>42</v>
      </c>
      <c r="O17" s="37" t="s">
        <v>49</v>
      </c>
      <c r="P17" s="38"/>
    </row>
    <row r="18" spans="1:16" s="11" customFormat="1" ht="47.25" hidden="1">
      <c r="A18" s="53">
        <v>9</v>
      </c>
      <c r="B18" s="54" t="s">
        <v>7</v>
      </c>
      <c r="C18" s="54" t="s">
        <v>25</v>
      </c>
      <c r="D18" s="55">
        <v>39801</v>
      </c>
      <c r="E18" s="53" t="s">
        <v>28</v>
      </c>
      <c r="F18" s="56">
        <v>2414556000</v>
      </c>
      <c r="G18" s="56">
        <v>2436109000</v>
      </c>
      <c r="H18" s="56">
        <v>2436109000</v>
      </c>
      <c r="I18" s="57"/>
      <c r="J18" s="57" t="s">
        <v>48</v>
      </c>
      <c r="K18" s="57"/>
      <c r="L18" s="57" t="s">
        <v>38</v>
      </c>
      <c r="M18" s="57">
        <v>1</v>
      </c>
      <c r="N18" s="57" t="s">
        <v>42</v>
      </c>
      <c r="O18" s="53" t="s">
        <v>49</v>
      </c>
      <c r="P18" s="54"/>
    </row>
    <row r="19" spans="1:16" s="11" customFormat="1" ht="36" customHeight="1" hidden="1">
      <c r="A19" s="37">
        <v>1</v>
      </c>
      <c r="B19" s="38" t="s">
        <v>65</v>
      </c>
      <c r="C19" s="111" t="s">
        <v>70</v>
      </c>
      <c r="D19" s="58" t="s">
        <v>85</v>
      </c>
      <c r="E19" s="38" t="s">
        <v>90</v>
      </c>
      <c r="F19" s="59">
        <v>8434909000</v>
      </c>
      <c r="G19" s="59">
        <v>6466551920</v>
      </c>
      <c r="H19" s="59"/>
      <c r="I19" s="112" t="s">
        <v>66</v>
      </c>
      <c r="J19" s="46"/>
      <c r="K19" s="46"/>
      <c r="L19" s="46"/>
      <c r="M19" s="46"/>
      <c r="N19" s="46"/>
      <c r="O19" s="37"/>
      <c r="P19" s="61"/>
    </row>
    <row r="20" spans="1:16" s="11" customFormat="1" ht="36" customHeight="1" hidden="1">
      <c r="A20" s="113">
        <v>2</v>
      </c>
      <c r="B20" s="38" t="s">
        <v>69</v>
      </c>
      <c r="C20" s="111" t="s">
        <v>71</v>
      </c>
      <c r="D20" s="58" t="s">
        <v>86</v>
      </c>
      <c r="E20" s="38" t="s">
        <v>91</v>
      </c>
      <c r="F20" s="59">
        <v>1011363000</v>
      </c>
      <c r="G20" s="59">
        <f>+F20*0.5</f>
        <v>505681500</v>
      </c>
      <c r="H20" s="59"/>
      <c r="I20" s="112" t="s">
        <v>66</v>
      </c>
      <c r="J20" s="46"/>
      <c r="K20" s="46"/>
      <c r="L20" s="46"/>
      <c r="M20" s="46"/>
      <c r="N20" s="46"/>
      <c r="O20" s="37"/>
      <c r="P20" s="61"/>
    </row>
    <row r="21" spans="1:16" s="11" customFormat="1" ht="36" customHeight="1" hidden="1">
      <c r="A21" s="37">
        <v>3</v>
      </c>
      <c r="B21" s="38" t="s">
        <v>67</v>
      </c>
      <c r="C21" s="111" t="s">
        <v>72</v>
      </c>
      <c r="D21" s="58" t="s">
        <v>87</v>
      </c>
      <c r="E21" s="38" t="s">
        <v>91</v>
      </c>
      <c r="F21" s="59">
        <v>174463400</v>
      </c>
      <c r="G21" s="59">
        <f>+F21*0.5</f>
        <v>87231700</v>
      </c>
      <c r="H21" s="59"/>
      <c r="I21" s="112" t="s">
        <v>66</v>
      </c>
      <c r="J21" s="46"/>
      <c r="K21" s="46"/>
      <c r="L21" s="46"/>
      <c r="M21" s="46"/>
      <c r="N21" s="46"/>
      <c r="O21" s="37"/>
      <c r="P21" s="61"/>
    </row>
    <row r="22" spans="1:16" s="11" customFormat="1" ht="19.5" customHeight="1" hidden="1">
      <c r="A22" s="113">
        <v>4</v>
      </c>
      <c r="B22" s="38" t="s">
        <v>68</v>
      </c>
      <c r="C22" s="38" t="s">
        <v>73</v>
      </c>
      <c r="D22" s="58" t="s">
        <v>88</v>
      </c>
      <c r="E22" s="38" t="s">
        <v>27</v>
      </c>
      <c r="F22" s="59">
        <v>312631000</v>
      </c>
      <c r="G22" s="59"/>
      <c r="H22" s="59"/>
      <c r="I22" s="112" t="s">
        <v>66</v>
      </c>
      <c r="J22" s="46"/>
      <c r="K22" s="46"/>
      <c r="L22" s="46"/>
      <c r="M22" s="46"/>
      <c r="N22" s="46"/>
      <c r="O22" s="37"/>
      <c r="P22" s="61"/>
    </row>
    <row r="23" spans="1:16" s="11" customFormat="1" ht="48.75" customHeight="1">
      <c r="A23" s="37">
        <v>1</v>
      </c>
      <c r="B23" s="111" t="s">
        <v>89</v>
      </c>
      <c r="C23" s="111"/>
      <c r="D23" s="114"/>
      <c r="E23" s="111" t="s">
        <v>61</v>
      </c>
      <c r="F23" s="115">
        <f>+'[1]Tong hop'!$D$30</f>
        <v>12399629000</v>
      </c>
      <c r="G23" s="115">
        <f>+'[2]BB thanh toan'!$C$24+'[2]BB thanh toan'!$C$26-4339870150</f>
        <v>5111369635</v>
      </c>
      <c r="H23" s="115"/>
      <c r="I23" s="112" t="s">
        <v>57</v>
      </c>
      <c r="J23" s="116"/>
      <c r="K23" s="116"/>
      <c r="L23" s="46" t="s">
        <v>36</v>
      </c>
      <c r="M23" s="116"/>
      <c r="N23" s="116"/>
      <c r="O23" s="60" t="s">
        <v>56</v>
      </c>
      <c r="P23" s="117"/>
    </row>
    <row r="24" spans="1:16" s="11" customFormat="1" ht="48.75" customHeight="1">
      <c r="A24" s="53">
        <v>2</v>
      </c>
      <c r="B24" s="54" t="s">
        <v>99</v>
      </c>
      <c r="C24" s="54"/>
      <c r="D24" s="55"/>
      <c r="E24" s="54" t="s">
        <v>31</v>
      </c>
      <c r="F24" s="62">
        <f>+'[3]PL HD'!$D$48</f>
        <v>14882262000</v>
      </c>
      <c r="G24" s="62">
        <f>+'[3]PL HD'!$D$55</f>
        <v>4073343870.002206</v>
      </c>
      <c r="H24" s="62"/>
      <c r="I24" s="63" t="s">
        <v>57</v>
      </c>
      <c r="J24" s="57"/>
      <c r="K24" s="57"/>
      <c r="L24" s="57"/>
      <c r="M24" s="57"/>
      <c r="N24" s="57"/>
      <c r="O24" s="53"/>
      <c r="P24" s="64"/>
    </row>
    <row r="25" spans="1:16" s="12" customFormat="1" ht="26.25" customHeight="1" hidden="1">
      <c r="A25" s="22"/>
      <c r="B25" s="22" t="s">
        <v>11</v>
      </c>
      <c r="C25" s="22"/>
      <c r="D25" s="22"/>
      <c r="E25" s="23"/>
      <c r="F25" s="24" t="e">
        <f>F7+#REF!+#REF!+#REF!+#REF!</f>
        <v>#REF!</v>
      </c>
      <c r="G25" s="24" t="e">
        <f>G7+#REF!+#REF!+#REF!+#REF!</f>
        <v>#REF!</v>
      </c>
      <c r="H25" s="24" t="e">
        <f>H7+#REF!+#REF!+#REF!+#REF!</f>
        <v>#REF!</v>
      </c>
      <c r="I25" s="25"/>
      <c r="J25" s="25"/>
      <c r="K25" s="25"/>
      <c r="L25" s="25"/>
      <c r="M25" s="25"/>
      <c r="N25" s="25"/>
      <c r="O25" s="26"/>
      <c r="P25" s="27"/>
    </row>
    <row r="26" spans="1:16" s="14" customFormat="1" ht="21" customHeight="1">
      <c r="A26" s="5"/>
      <c r="B26" s="13"/>
      <c r="C26" s="13"/>
      <c r="D26" s="13"/>
      <c r="E26" s="6"/>
      <c r="F26" s="6"/>
      <c r="G26" s="6"/>
      <c r="H26" s="6"/>
      <c r="I26" s="5"/>
      <c r="J26" s="5"/>
      <c r="K26" s="5"/>
      <c r="L26" s="5"/>
      <c r="M26" s="5"/>
      <c r="N26" s="5"/>
      <c r="O26" s="20"/>
      <c r="P26" s="16"/>
    </row>
    <row r="27" spans="1:16" s="14" customFormat="1" ht="15">
      <c r="A27" s="5"/>
      <c r="B27" s="15"/>
      <c r="C27" s="15"/>
      <c r="D27" s="15"/>
      <c r="E27" s="124" t="s">
        <v>81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s="14" customFormat="1" ht="15">
      <c r="A28" s="5"/>
      <c r="B28" s="6"/>
      <c r="C28" s="6"/>
      <c r="D28" s="6"/>
      <c r="E28" s="6"/>
      <c r="F28" s="6"/>
      <c r="G28" s="6"/>
      <c r="H28" s="6"/>
      <c r="I28" s="5"/>
      <c r="J28" s="5"/>
      <c r="K28" s="5"/>
      <c r="L28" s="5"/>
      <c r="M28" s="5"/>
      <c r="N28" s="5"/>
      <c r="O28" s="20"/>
      <c r="P28" s="6"/>
    </row>
    <row r="29" spans="1:15" s="6" customFormat="1" ht="15">
      <c r="A29" s="5"/>
      <c r="I29" s="5"/>
      <c r="J29" s="5"/>
      <c r="K29" s="5"/>
      <c r="L29" s="5"/>
      <c r="M29" s="5"/>
      <c r="N29" s="5"/>
      <c r="O29" s="5"/>
    </row>
    <row r="30" spans="1:16" s="1" customFormat="1" ht="12.75">
      <c r="A30" s="7"/>
      <c r="B30" s="2"/>
      <c r="C30" s="2"/>
      <c r="D30" s="2"/>
      <c r="E30" s="2"/>
      <c r="F30" s="2"/>
      <c r="G30" s="2"/>
      <c r="H30" s="8"/>
      <c r="I30" s="18"/>
      <c r="J30" s="18"/>
      <c r="K30" s="18"/>
      <c r="L30" s="18"/>
      <c r="M30" s="18"/>
      <c r="N30" s="18"/>
      <c r="O30" s="21"/>
      <c r="P30" s="2"/>
    </row>
    <row r="31" spans="1:16" s="1" customFormat="1" ht="12.75">
      <c r="A31" s="7"/>
      <c r="B31" s="2"/>
      <c r="C31" s="2"/>
      <c r="D31" s="2"/>
      <c r="E31" s="2"/>
      <c r="F31" s="2"/>
      <c r="G31" s="2"/>
      <c r="H31" s="8"/>
      <c r="I31" s="18"/>
      <c r="J31" s="18"/>
      <c r="K31" s="18"/>
      <c r="L31" s="18"/>
      <c r="M31" s="18"/>
      <c r="N31" s="18"/>
      <c r="O31" s="21"/>
      <c r="P31" s="2"/>
    </row>
    <row r="32" spans="1:16" s="1" customFormat="1" ht="12.75">
      <c r="A32" s="7"/>
      <c r="B32" s="2"/>
      <c r="C32" s="2"/>
      <c r="D32" s="2"/>
      <c r="E32" s="2"/>
      <c r="F32" s="2"/>
      <c r="G32" s="2"/>
      <c r="H32" s="8"/>
      <c r="I32" s="18"/>
      <c r="J32" s="18"/>
      <c r="K32" s="18"/>
      <c r="L32" s="18"/>
      <c r="M32" s="18"/>
      <c r="N32" s="18"/>
      <c r="O32" s="21"/>
      <c r="P32" s="2"/>
    </row>
    <row r="33" ht="12.75"/>
    <row r="34" ht="12.75"/>
    <row r="35" ht="12.75"/>
    <row r="36" ht="12.75"/>
  </sheetData>
  <sheetProtection/>
  <mergeCells count="16">
    <mergeCell ref="E27:P27"/>
    <mergeCell ref="E2:P2"/>
    <mergeCell ref="H5:H6"/>
    <mergeCell ref="I5:I6"/>
    <mergeCell ref="J5:N5"/>
    <mergeCell ref="O5:O6"/>
    <mergeCell ref="P5:P6"/>
    <mergeCell ref="A1:P1"/>
    <mergeCell ref="A3:P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8" right="0.196850393700787" top="0.71" bottom="0.63" header="0.354330708661417" footer="0.393700787401575"/>
  <pageSetup blackAndWhite="1" horizontalDpi="600" verticalDpi="600" orientation="portrait" paperSize="9" scale="98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 Tran</dc:creator>
  <cp:keywords/>
  <dc:description/>
  <cp:lastModifiedBy>Nguyen Nhu Son</cp:lastModifiedBy>
  <cp:lastPrinted>2013-11-10T08:52:45Z</cp:lastPrinted>
  <dcterms:created xsi:type="dcterms:W3CDTF">2009-12-02T00:59:48Z</dcterms:created>
  <dcterms:modified xsi:type="dcterms:W3CDTF">2013-11-14T09:20:03Z</dcterms:modified>
  <cp:category/>
  <cp:version/>
  <cp:contentType/>
  <cp:contentStatus/>
</cp:coreProperties>
</file>